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imelineCaches/timelineCache1.xml" ContentType="application/vnd.ms-excel.timeline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timelines/timeline1.xml" ContentType="application/vnd.ms-excel.timelin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840" tabRatio="686"/>
  </bookViews>
  <sheets>
    <sheet name="Instrucciones" sheetId="5" r:id="rId1"/>
    <sheet name="Detalle Ingresos y Gastos" sheetId="1" r:id="rId2"/>
    <sheet name="Seguimiento Mensual" sheetId="2" r:id="rId3"/>
    <sheet name="Seguimiento Gastos" sheetId="4" r:id="rId4"/>
    <sheet name="Categorias" sheetId="3" r:id="rId5"/>
  </sheets>
  <definedNames>
    <definedName name="NativeTimeline_Fecha">#N/A</definedName>
    <definedName name="SegmentaciónDeDatos_Categoría">#N/A</definedName>
    <definedName name="SegmentaciónDeDatos_Descripción">#N/A</definedName>
    <definedName name="TablaIngresos">Tabla2[]</definedName>
  </definedNames>
  <calcPr calcId="162913"/>
  <pivotCaches>
    <pivotCache cacheId="9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D0CA8CA8-9F24-4464-BF8E-62219DCF47F9}">
      <x15:timelineCacheRefs>
        <x15:timelineCacheRef r:id="rId9"/>
      </x15:timelineCacheRef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" l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N6" i="2" l="1"/>
  <c r="E6" i="2"/>
  <c r="F6" i="2"/>
  <c r="G6" i="2"/>
  <c r="I6" i="2"/>
  <c r="J6" i="2"/>
  <c r="H6" i="2"/>
  <c r="C6" i="2"/>
  <c r="K6" i="2"/>
  <c r="D6" i="2"/>
  <c r="L6" i="2"/>
  <c r="M6" i="2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N5" i="2" l="1"/>
  <c r="N7" i="2" s="1"/>
  <c r="F5" i="2"/>
  <c r="F7" i="2" s="1"/>
  <c r="M5" i="2"/>
  <c r="M7" i="2" s="1"/>
  <c r="E5" i="2"/>
  <c r="E7" i="2" s="1"/>
  <c r="G5" i="2"/>
  <c r="G7" i="2" s="1"/>
  <c r="L5" i="2"/>
  <c r="L7" i="2" s="1"/>
  <c r="D5" i="2"/>
  <c r="D7" i="2" s="1"/>
  <c r="K5" i="2"/>
  <c r="K7" i="2" s="1"/>
  <c r="H5" i="2"/>
  <c r="H7" i="2" s="1"/>
  <c r="J5" i="2"/>
  <c r="J7" i="2" s="1"/>
  <c r="I5" i="2"/>
  <c r="I7" i="2" s="1"/>
  <c r="C5" i="2"/>
  <c r="C7" i="2" s="1"/>
  <c r="C8" i="2" s="1"/>
  <c r="D8" i="2" l="1"/>
  <c r="E8" i="2" s="1"/>
  <c r="F8" i="2" s="1"/>
  <c r="G8" i="2" s="1"/>
  <c r="H8" i="2" s="1"/>
  <c r="I8" i="2" s="1"/>
  <c r="J8" i="2" s="1"/>
  <c r="K8" i="2" s="1"/>
  <c r="L8" i="2" s="1"/>
  <c r="M8" i="2" s="1"/>
  <c r="N8" i="2" s="1"/>
</calcChain>
</file>

<file path=xl/sharedStrings.xml><?xml version="1.0" encoding="utf-8"?>
<sst xmlns="http://schemas.openxmlformats.org/spreadsheetml/2006/main" count="132" uniqueCount="52">
  <si>
    <t>Fecha</t>
  </si>
  <si>
    <t>Descripción</t>
  </si>
  <si>
    <t>Categoría</t>
  </si>
  <si>
    <t>Nomina</t>
  </si>
  <si>
    <t xml:space="preserve">Seguimiento Mensual de Ingresos y Gastos </t>
  </si>
  <si>
    <t>Ingresos</t>
  </si>
  <si>
    <t>Gastos</t>
  </si>
  <si>
    <t>Balance</t>
  </si>
  <si>
    <t>Saldo Acumulado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</si>
  <si>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</si>
  <si>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</si>
  <si>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</si>
  <si>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</si>
  <si>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</si>
  <si>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</si>
  <si>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</si>
  <si>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</si>
  <si>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</si>
  <si>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</si>
  <si>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</si>
  <si>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</si>
  <si>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Mes</t>
  </si>
  <si>
    <t>Ropa</t>
  </si>
  <si>
    <t>Cine</t>
  </si>
  <si>
    <t>ExcelFacil.info</t>
  </si>
  <si>
    <t>Comida</t>
  </si>
  <si>
    <t>Mercadona</t>
  </si>
  <si>
    <t>Mango</t>
  </si>
  <si>
    <t>Carrefour</t>
  </si>
  <si>
    <t>Ocio</t>
  </si>
  <si>
    <t>Restaurante</t>
  </si>
  <si>
    <t>Energía</t>
  </si>
  <si>
    <t>Telefono</t>
  </si>
  <si>
    <t>Varios</t>
  </si>
  <si>
    <t>Gasolina</t>
  </si>
  <si>
    <t>Peaje</t>
  </si>
  <si>
    <t>Etiquetas de fila</t>
  </si>
  <si>
    <t>Total general</t>
  </si>
  <si>
    <t>Etiquetas de columna</t>
  </si>
  <si>
    <t>Suma de Gastos</t>
  </si>
  <si>
    <t>Zara</t>
  </si>
  <si>
    <t xml:space="preserve">      Seguimiento Mensual de Ingresos y Gastos </t>
  </si>
  <si>
    <t>Plantilla de Excel para control de Ingresos y Gastos del Hogar.</t>
  </si>
  <si>
    <t>Cómo usarla:</t>
  </si>
  <si>
    <t>Resultado</t>
  </si>
  <si>
    <t>En la hoja Seguimiento Mensual tienes el global de tus ingresos y gastos, de forma que los puedes comparar de forma fácil.</t>
  </si>
  <si>
    <t>La hoja de Seguimiento Gastos te permite controlar de forma fácil las distintas categorías de gatos</t>
  </si>
  <si>
    <t>3.- La hoja Categorias puedes añadir o modificar tus categorías de gastos.</t>
  </si>
  <si>
    <t>2.- Introduce los datos de ingresos en la tabla de gastos de la hoja Detalle Ingresos y Gastos.</t>
  </si>
  <si>
    <t>1.- Introduce los datos de ingresos en la tabla de ingresos de la hoja Detalle Ingresos y Gastos.</t>
  </si>
  <si>
    <t>Más plantillas:</t>
  </si>
  <si>
    <t>https://excelfacil.info/plantillas/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</si>
</sst>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€&quot;;[Red]\-#,##0.00\ &quot;€&quot;"/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0"/>
      <name val="Calibri"/>
      <family val="2"/>
      <scheme val="minor"/>
    </font>
    <font>
      <u/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hair">
        <color auto="1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5" fillId="2" borderId="0" xfId="1" applyFont="1" applyAlignment="1">
      <alignment horizontal="left" vertical="center"/>
    </xf>
    <xf numFmtId="0" fontId="0" fillId="0" borderId="0" xfId="0" applyAlignment="1">
      <alignment vertical="center"/>
    </xf>
    <xf numFmtId="0" fontId="6" fillId="2" borderId="0" xfId="1" applyFont="1" applyAlignment="1">
      <alignment horizontal="right" vertical="center"/>
    </xf>
    <xf numFmtId="0" fontId="3" fillId="4" borderId="0" xfId="3" applyAlignment="1">
      <alignment horizontal="center" vertical="center"/>
    </xf>
    <xf numFmtId="0" fontId="1" fillId="3" borderId="0" xfId="2" applyAlignment="1">
      <alignment vertical="center"/>
    </xf>
    <xf numFmtId="8" fontId="1" fillId="3" borderId="0" xfId="2" applyNumberFormat="1" applyAlignment="1">
      <alignment vertical="center"/>
    </xf>
    <xf numFmtId="0" fontId="1" fillId="3" borderId="1" xfId="2" applyBorder="1" applyAlignment="1">
      <alignment vertical="center"/>
    </xf>
    <xf numFmtId="8" fontId="1" fillId="3" borderId="1" xfId="2" applyNumberFormat="1" applyBorder="1" applyAlignment="1">
      <alignment vertical="center"/>
    </xf>
    <xf numFmtId="0" fontId="0" fillId="0" borderId="0" xfId="0" applyFill="1" applyAlignment="1">
      <alignment vertical="center"/>
    </xf>
    <xf numFmtId="0" fontId="6" fillId="0" borderId="0" xfId="1" applyFont="1" applyFill="1" applyAlignment="1">
      <alignment vertical="center"/>
    </xf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0" fontId="0" fillId="0" borderId="0" xfId="0" pivotButton="1"/>
    <xf numFmtId="0" fontId="2" fillId="0" borderId="0" xfId="0" applyFont="1"/>
    <xf numFmtId="0" fontId="4" fillId="0" borderId="0" xfId="4"/>
  </cellXfs>
  <cellStyles count="5">
    <cellStyle name="20% - Énfasis6" xfId="2" builtinId="50"/>
    <cellStyle name="60% - Énfasis6" xfId="3" builtinId="52"/>
    <cellStyle name="Énfasis6" xfId="1" builtinId="49"/>
    <cellStyle name="Hipervínculo" xfId="4" builtinId="8"/>
    <cellStyle name="Normal" xfId="0" builtinId="0"/>
  </cellStyles>
  <dxfs count="18"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0" formatCode="General"/>
      <alignment horizontal="left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#,##0.00\ &quot;€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1/relationships/timelineCache" Target="timelineCaches/timelineCache1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cap="none" spc="5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s-ES"/>
              <a:t>Ingresos y Gastos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cap="none" spc="5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'Seguimiento Mensual'!$B$5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1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'Seguimiento Mensual'!$C$4:$N$4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'Seguimiento Mensual'!$C$5:$N$5</c:f>
              <c:numCache>
                <c:formatCode>"€"#,##0.00_);[Red]\("€"#,##0.00\)</c:formatCode>
                <c:ptCount val="12"/>
                <c:pt idx="0">
                  <c:v>1200</c:v>
                </c:pt>
                <c:pt idx="1">
                  <c:v>1450</c:v>
                </c:pt>
                <c:pt idx="2">
                  <c:v>1200</c:v>
                </c:pt>
                <c:pt idx="3">
                  <c:v>1236</c:v>
                </c:pt>
                <c:pt idx="4">
                  <c:v>2145</c:v>
                </c:pt>
                <c:pt idx="5">
                  <c:v>1200</c:v>
                </c:pt>
                <c:pt idx="6">
                  <c:v>1654</c:v>
                </c:pt>
                <c:pt idx="7">
                  <c:v>1200</c:v>
                </c:pt>
                <c:pt idx="8">
                  <c:v>1875</c:v>
                </c:pt>
                <c:pt idx="9">
                  <c:v>1200</c:v>
                </c:pt>
                <c:pt idx="10">
                  <c:v>1333</c:v>
                </c:pt>
                <c:pt idx="11">
                  <c:v>1200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AA-46F3-BEA7-A7D6E0AB0F12}"/>
            </c:ext>
          </c:extLst>
        </c:ser>
        <c:ser>
          <c:idx val="1"/>
          <c:order val="1"/>
          <c:tx>
            <c:strRef>
              <c:f>'Seguimiento Mensual'!$B$6</c:f>
              <c:strCache>
                <c:ptCount val="1"/>
                <c:pt idx="0">
                  <c:v>Gastos</c:v>
                </c:pt>
              </c:strCache>
            </c:strRef>
          </c:tx>
          <c:spPr>
            <a:solidFill>
              <a:schemeClr val="accent2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'Seguimiento Mensual'!$C$4:$N$4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'Seguimiento Mensual'!$C$6:$N$6</c:f>
              <c:numCache>
                <c:formatCode>"€"#,##0.00_);[Red]\("€"#,##0.00\)</c:formatCode>
                <c:ptCount val="12"/>
                <c:pt idx="0">
                  <c:v>181.64</c:v>
                </c:pt>
                <c:pt idx="1">
                  <c:v>181.64</c:v>
                </c:pt>
                <c:pt idx="2">
                  <c:v>181.64</c:v>
                </c:pt>
                <c:pt idx="3">
                  <c:v>181.64</c:v>
                </c:pt>
                <c:pt idx="4">
                  <c:v>181.64</c:v>
                </c:pt>
                <c:pt idx="5">
                  <c:v>181.64</c:v>
                </c:pt>
                <c:pt idx="6">
                  <c:v>181.64</c:v>
                </c:pt>
                <c:pt idx="7">
                  <c:v>181.64</c:v>
                </c:pt>
                <c:pt idx="8">
                  <c:v>181.64</c:v>
                </c:pt>
                <c:pt idx="9">
                  <c:v>181.64</c:v>
                </c:pt>
                <c:pt idx="10">
                  <c:v>181.64</c:v>
                </c:pt>
                <c:pt idx="11">
                  <c:v>181.64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AA-46F3-BEA7-A7D6E0AB0F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25"/>
        <c:axId val="527905760"/>
        <c:axId val="527901496"/>
      </c:barChart>
      <c:catAx>
        <c:axId val="527905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27901496"/>
        <c:crosses val="autoZero"/>
        <c:auto val="1"/>
        <c:lblAlgn val="ctr"/>
        <c:lblOffset val="100"/>
        <c:noMultiLvlLbl val="0"/>
      </c:catAx>
      <c:valAx>
        <c:axId val="527901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ajorGridlines>
        <c:numFmt formatCode="&quot;€&quot;#,##0.00_);[Red]\(&quot;€&quot;#,##0.0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27905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Saldo Acumulado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'Seguimiento Mensual'!$C$4:$M$4</c:f>
              <c:strCache>
                <c:ptCount val="11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</c:strCache>
            </c:strRef>
          </c:cat>
          <c:val>
            <c:numRef>
              <c:f>'Seguimiento Mensual'!$C$8:$N$8</c:f>
              <c:numCache>
                <c:formatCode>"€"#,##0.00_);[Red]\("€"#,##0.00\)</c:formatCode>
                <c:ptCount val="12"/>
                <c:pt idx="0">
                  <c:v>1018.36</c:v>
                </c:pt>
                <c:pt idx="1">
                  <c:v>2286.7200000000003</c:v>
                </c:pt>
                <c:pt idx="2">
                  <c:v>3305.0800000000004</c:v>
                </c:pt>
                <c:pt idx="3">
                  <c:v>4359.4400000000005</c:v>
                </c:pt>
                <c:pt idx="4">
                  <c:v>6322.8000000000011</c:v>
                </c:pt>
                <c:pt idx="5">
                  <c:v>7341.1600000000008</c:v>
                </c:pt>
                <c:pt idx="6">
                  <c:v>8813.52</c:v>
                </c:pt>
                <c:pt idx="7">
                  <c:v>9831.880000000001</c:v>
                </c:pt>
                <c:pt idx="8">
                  <c:v>11525.240000000002</c:v>
                </c:pt>
                <c:pt idx="9">
                  <c:v>12543.600000000002</c:v>
                </c:pt>
                <c:pt idx="10">
                  <c:v>13694.960000000003</c:v>
                </c:pt>
                <c:pt idx="11">
                  <c:v>14713.320000000003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3B-4D3C-A9B7-BC71231E75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1399928"/>
        <c:axId val="531407800"/>
      </c:lineChart>
      <c:catAx>
        <c:axId val="531399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1407800"/>
        <c:crosses val="autoZero"/>
        <c:auto val="1"/>
        <c:lblAlgn val="ctr"/>
        <c:lblOffset val="100"/>
        <c:noMultiLvlLbl val="0"/>
      </c:catAx>
      <c:valAx>
        <c:axId val="531407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€&quot;#,##0.00_);[Red]\(&quot;€&quot;#,##0.0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1399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 cap="none" spc="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>
            <a:alpha val="70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 baseline="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1600" b="0" i="0" kern="1200" cap="none" spc="5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9524</xdr:rowOff>
    </xdr:from>
    <xdr:to>
      <xdr:col>5</xdr:col>
      <xdr:colOff>752475</xdr:colOff>
      <xdr:row>29</xdr:row>
      <xdr:rowOff>19049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295274</xdr:colOff>
      <xdr:row>9</xdr:row>
      <xdr:rowOff>9524</xdr:rowOff>
    </xdr:from>
    <xdr:to>
      <xdr:col>13</xdr:col>
      <xdr:colOff>761999</xdr:colOff>
      <xdr:row>28</xdr:row>
      <xdr:rowOff>180975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19049</xdr:rowOff>
    </xdr:from>
    <xdr:to>
      <xdr:col>7</xdr:col>
      <xdr:colOff>409575</xdr:colOff>
      <xdr:row>10</xdr:row>
      <xdr:rowOff>47624</xdr:rowOff>
    </xdr:to>
    <mc:AlternateContent xmlns:mc="http://schemas.openxmlformats.org/markup-compatibility/2006">
      <mc:Choice xmlns:tsle="http://schemas.microsoft.com/office/drawing/2012/timeslicer" Requires="tsle">
        <xdr:graphicFrame macro="">
          <xdr:nvGraphicFramePr>
            <xdr:cNvPr id="2" name="Fecha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xmlns:tsle="http://schemas.microsoft.com/office/drawing/2012/timeslicer" name="Fecha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0975" y="838199"/>
              <a:ext cx="5553075" cy="13620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Escala de tiempo: funciona en Excel o versiones posteriores. No la mueva ni cambie su tamaño.</a:t>
              </a:r>
            </a:p>
          </xdr:txBody>
        </xdr:sp>
      </mc:Fallback>
    </mc:AlternateContent>
    <xdr:clientData/>
  </xdr:twoCellAnchor>
  <xdr:twoCellAnchor editAs="oneCell">
    <xdr:from>
      <xdr:col>8</xdr:col>
      <xdr:colOff>342900</xdr:colOff>
      <xdr:row>3</xdr:row>
      <xdr:rowOff>9526</xdr:rowOff>
    </xdr:from>
    <xdr:to>
      <xdr:col>11</xdr:col>
      <xdr:colOff>190500</xdr:colOff>
      <xdr:row>11</xdr:row>
      <xdr:rowOff>161926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3" name="Categoría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ategoría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200775" y="828676"/>
              <a:ext cx="1828800" cy="16764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11</xdr:col>
      <xdr:colOff>533400</xdr:colOff>
      <xdr:row>3</xdr:row>
      <xdr:rowOff>1</xdr:rowOff>
    </xdr:from>
    <xdr:to>
      <xdr:col>14</xdr:col>
      <xdr:colOff>19050</xdr:colOff>
      <xdr:row>11</xdr:row>
      <xdr:rowOff>171451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4" name="Descripción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escripción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372475" y="819151"/>
              <a:ext cx="1828800" cy="16954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4834.756148263892" createdVersion="6" refreshedVersion="6" minRefreshableVersion="3" recordCount="31">
  <cacheSource type="worksheet">
    <worksheetSource name="TablaGastos"/>
  </cacheSource>
  <cacheFields count="5">
    <cacheField name="Fecha" numFmtId="0">
      <sharedItems containsNonDate="0" containsDate="1" containsString="0" containsBlank="1" minDate="2022-01-11T00:00:00" maxDate="2022-12-27T00:00:00" count="25">
        <d v="2022-01-11T00:00:00"/>
        <d v="2022-01-21T00:00:00"/>
        <d v="2022-02-12T00:00:00"/>
        <d v="2022-02-19T00:00:00"/>
        <d v="2022-03-05T00:00:00"/>
        <d v="2022-03-15T00:00:00"/>
        <d v="2022-04-10T00:00:00"/>
        <d v="2022-04-25T00:00:00"/>
        <d v="2022-05-10T00:00:00"/>
        <d v="2022-05-12T00:00:00"/>
        <d v="2022-06-16T00:00:00"/>
        <d v="2022-06-26T00:00:00"/>
        <d v="2022-07-17T00:00:00"/>
        <d v="2022-07-18T00:00:00"/>
        <d v="2022-08-20T00:00:00"/>
        <d v="2022-08-25T00:00:00"/>
        <d v="2022-09-19T00:00:00"/>
        <d v="2022-09-21T00:00:00"/>
        <d v="2022-10-03T00:00:00"/>
        <d v="2022-10-13T00:00:00"/>
        <d v="2022-11-11T00:00:00"/>
        <d v="2022-11-16T00:00:00"/>
        <d v="2022-12-06T00:00:00"/>
        <d v="2022-12-26T00:00:00"/>
        <m/>
      </sharedItems>
    </cacheField>
    <cacheField name="Mes" numFmtId="0">
      <sharedItems count="12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</sharedItems>
    </cacheField>
    <cacheField name="Categoría" numFmtId="0">
      <sharedItems containsBlank="1" count="4">
        <s v="Comida"/>
        <s v="Ropa"/>
        <s v="Ocio"/>
        <m/>
      </sharedItems>
    </cacheField>
    <cacheField name="Descripción" numFmtId="0">
      <sharedItems containsBlank="1" count="6">
        <s v="Mercadona"/>
        <s v="Mango"/>
        <s v="Carrefour"/>
        <s v="Cine"/>
        <s v="Zara"/>
        <m/>
      </sharedItems>
    </cacheField>
    <cacheField name="Gastos" numFmtId="164">
      <sharedItems containsString="0" containsBlank="1" containsNumber="1" minValue="10" maxValue="241"/>
    </cacheField>
  </cacheFields>
  <extLst>
    <ext xmlns:x14="http://schemas.microsoft.com/office/spreadsheetml/2009/9/main" uri="{725AE2AE-9491-48be-B2B4-4EB974FC3084}">
      <x14:pivotCacheDefinition pivotCacheId="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1">
  <r>
    <x v="0"/>
    <x v="0"/>
    <x v="0"/>
    <x v="0"/>
    <n v="125.32"/>
  </r>
  <r>
    <x v="1"/>
    <x v="0"/>
    <x v="1"/>
    <x v="1"/>
    <n v="56.32"/>
  </r>
  <r>
    <x v="2"/>
    <x v="1"/>
    <x v="0"/>
    <x v="2"/>
    <n v="100"/>
  </r>
  <r>
    <x v="3"/>
    <x v="1"/>
    <x v="2"/>
    <x v="3"/>
    <n v="30"/>
  </r>
  <r>
    <x v="4"/>
    <x v="2"/>
    <x v="0"/>
    <x v="2"/>
    <n v="150"/>
  </r>
  <r>
    <x v="5"/>
    <x v="2"/>
    <x v="1"/>
    <x v="1"/>
    <n v="22"/>
  </r>
  <r>
    <x v="6"/>
    <x v="3"/>
    <x v="0"/>
    <x v="2"/>
    <n v="125"/>
  </r>
  <r>
    <x v="7"/>
    <x v="3"/>
    <x v="2"/>
    <x v="3"/>
    <n v="25"/>
  </r>
  <r>
    <x v="8"/>
    <x v="4"/>
    <x v="0"/>
    <x v="0"/>
    <n v="123"/>
  </r>
  <r>
    <x v="9"/>
    <x v="4"/>
    <x v="1"/>
    <x v="4"/>
    <n v="25"/>
  </r>
  <r>
    <x v="10"/>
    <x v="5"/>
    <x v="0"/>
    <x v="2"/>
    <n v="10"/>
  </r>
  <r>
    <x v="11"/>
    <x v="5"/>
    <x v="2"/>
    <x v="3"/>
    <n v="15"/>
  </r>
  <r>
    <x v="12"/>
    <x v="6"/>
    <x v="0"/>
    <x v="0"/>
    <n v="13"/>
  </r>
  <r>
    <x v="13"/>
    <x v="6"/>
    <x v="1"/>
    <x v="1"/>
    <n v="90"/>
  </r>
  <r>
    <x v="14"/>
    <x v="7"/>
    <x v="0"/>
    <x v="2"/>
    <n v="200"/>
  </r>
  <r>
    <x v="15"/>
    <x v="7"/>
    <x v="2"/>
    <x v="3"/>
    <n v="15"/>
  </r>
  <r>
    <x v="16"/>
    <x v="8"/>
    <x v="0"/>
    <x v="0"/>
    <n v="123"/>
  </r>
  <r>
    <x v="17"/>
    <x v="8"/>
    <x v="1"/>
    <x v="1"/>
    <n v="25"/>
  </r>
  <r>
    <x v="18"/>
    <x v="9"/>
    <x v="0"/>
    <x v="2"/>
    <n v="14"/>
  </r>
  <r>
    <x v="19"/>
    <x v="9"/>
    <x v="2"/>
    <x v="3"/>
    <n v="30"/>
  </r>
  <r>
    <x v="20"/>
    <x v="10"/>
    <x v="0"/>
    <x v="0"/>
    <n v="15"/>
  </r>
  <r>
    <x v="21"/>
    <x v="10"/>
    <x v="1"/>
    <x v="1"/>
    <n v="12"/>
  </r>
  <r>
    <x v="22"/>
    <x v="11"/>
    <x v="0"/>
    <x v="2"/>
    <n v="241"/>
  </r>
  <r>
    <x v="23"/>
    <x v="11"/>
    <x v="2"/>
    <x v="3"/>
    <n v="12"/>
  </r>
  <r>
    <x v="24"/>
    <x v="0"/>
    <x v="3"/>
    <x v="5"/>
    <m/>
  </r>
  <r>
    <x v="24"/>
    <x v="0"/>
    <x v="3"/>
    <x v="5"/>
    <m/>
  </r>
  <r>
    <x v="24"/>
    <x v="0"/>
    <x v="3"/>
    <x v="5"/>
    <m/>
  </r>
  <r>
    <x v="24"/>
    <x v="0"/>
    <x v="3"/>
    <x v="5"/>
    <m/>
  </r>
  <r>
    <x v="24"/>
    <x v="0"/>
    <x v="3"/>
    <x v="5"/>
    <m/>
  </r>
  <r>
    <x v="24"/>
    <x v="0"/>
    <x v="3"/>
    <x v="5"/>
    <m/>
  </r>
  <r>
    <x v="24"/>
    <x v="0"/>
    <x v="3"/>
    <x v="5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Dinámica1" cacheId="9" applyNumberFormats="0" applyBorderFormats="0" applyFontFormats="0" applyPatternFormats="0" applyAlignmentFormats="0" applyWidthHeightFormats="1" dataCaption="Valores" updatedVersion="6" minRefreshableVersion="5" useAutoFormatting="1" itemPrintTitles="1" createdVersion="6" indent="0" outline="1" outlineData="1" multipleFieldFilters="0" chartFormat="1">
  <location ref="A14:N19" firstHeaderRow="1" firstDataRow="2" firstDataCol="1"/>
  <pivotFields count="5">
    <pivotField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axis="axisCol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showAll="0">
      <items count="5">
        <item x="0"/>
        <item x="2"/>
        <item x="1"/>
        <item h="1" x="3"/>
        <item t="default"/>
      </items>
    </pivotField>
    <pivotField showAll="0">
      <items count="7">
        <item x="2"/>
        <item x="3"/>
        <item x="1"/>
        <item x="0"/>
        <item x="4"/>
        <item h="1" x="5"/>
        <item t="default"/>
      </items>
    </pivotField>
    <pivotField dataField="1" showAll="0"/>
  </pivotFields>
  <rowFields count="1">
    <field x="2"/>
  </rowFields>
  <rowItems count="4">
    <i>
      <x/>
    </i>
    <i>
      <x v="1"/>
    </i>
    <i>
      <x v="2"/>
    </i>
    <i t="grand">
      <x/>
    </i>
  </rowItems>
  <colFields count="1">
    <field x="1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Suma de Gastos" fld="4" baseField="2" baseItem="0" numFmtId="164"/>
  </dataFields>
  <formats count="1">
    <format dxfId="0">
      <pivotArea outline="0" collapsedLevelsAreSubtotals="1" fieldPosition="0"/>
    </format>
  </formats>
  <chartFormats count="12"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1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1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1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1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1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2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2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2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2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ategoría" sourceName="Categoría">
  <pivotTables>
    <pivotTable tabId="4" name="TablaDinámica1"/>
  </pivotTables>
  <data>
    <tabular pivotCacheId="1">
      <items count="4">
        <i x="0" s="1"/>
        <i x="2" s="1"/>
        <i x="1" s="1"/>
        <i x="3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Descripción" sourceName="Descripción">
  <pivotTables>
    <pivotTable tabId="4" name="TablaDinámica1"/>
  </pivotTables>
  <data>
    <tabular pivotCacheId="1">
      <items count="6">
        <i x="2" s="1"/>
        <i x="3" s="1"/>
        <i x="1" s="1"/>
        <i x="0" s="1"/>
        <i x="4" s="1"/>
        <i x="5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Categoría" cache="SegmentaciónDeDatos_Categoría" caption="Categoría" rowHeight="241300"/>
  <slicer name="Descripción" cache="SegmentaciónDeDatos_Descripción" caption="Descripción" rowHeight="241300"/>
</slicers>
</file>

<file path=xl/tables/table1.xml><?xml version="1.0" encoding="utf-8"?>
<table xmlns="http://schemas.openxmlformats.org/spreadsheetml/2006/main" id="2" name="Tabla2" displayName="Tabla2" ref="B4:E35" totalsRowShown="0">
  <autoFilter ref="B4:E35"/>
  <tableColumns count="4">
    <tableColumn id="1" name="Fecha" dataDxfId="16"/>
    <tableColumn id="4" name="Mes" dataDxfId="14">
      <calculatedColumnFormula>UPPER(TEXT(Tabla2[[#This Row],[Fecha]],"mmmm"))</calculatedColumnFormula>
    </tableColumn>
    <tableColumn id="2" name="Descripción" dataDxfId="15"/>
    <tableColumn id="3" name="Ingresos" dataDxfId="17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1" name="TablaGastos" displayName="TablaGastos" ref="G4:K35" totalsRowShown="0">
  <autoFilter ref="G4:K35"/>
  <tableColumns count="5">
    <tableColumn id="1" name="Fecha" dataDxfId="13"/>
    <tableColumn id="2" name="Mes" dataDxfId="12">
      <calculatedColumnFormula>UPPER(TEXT(TablaGastos[[#This Row],[Fecha]],"mmmm"))</calculatedColumnFormula>
    </tableColumn>
    <tableColumn id="3" name="Categoría"/>
    <tableColumn id="4" name="Descripción"/>
    <tableColumn id="5" name="Gastos" dataDxfId="1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imelineCaches/timelineCache1.xml><?xml version="1.0" encoding="utf-8"?>
<timelineCacheDefinition xmlns="http://schemas.microsoft.com/office/spreadsheetml/2010/11/main" xmlns:x15="http://schemas.microsoft.com/office/spreadsheetml/2010/11/main" name="NativeTimeline_Fecha" sourceName="Fecha">
  <pivotTables>
    <pivotTable tabId="4" name="TablaDinámica1"/>
  </pivotTables>
  <state minimalRefreshVersion="6" lastRefreshVersion="6" pivotCacheId="1" filterType="unknown">
    <bounds startDate="2022-01-01T00:00:00" endDate="2023-01-01T00:00:00"/>
  </state>
</timelineCacheDefinition>
</file>

<file path=xl/timelines/timeline1.xml><?xml version="1.0" encoding="utf-8"?>
<timelines xmlns="http://schemas.microsoft.com/office/spreadsheetml/2010/11/main" xmlns:mc="http://schemas.openxmlformats.org/markup-compatibility/2006" xmlns:x="http://schemas.openxmlformats.org/spreadsheetml/2006/main" mc:Ignorable="x">
  <timeline name="Fecha" cache="NativeTimeline_Fecha" caption="Fecha" level="2" selectionLevel="2" scrollPosition="2022-01-01T00:00:00"/>
</timeline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xcelfacil.info/plantillas/" TargetMode="External"/><Relationship Id="rId1" Type="http://schemas.openxmlformats.org/officeDocument/2006/relationships/hyperlink" Target="https://excelfacil.info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xcelfacil.info/" TargetMode="External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xcelfacil.info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excelfacil.info/" TargetMode="External"/><Relationship Id="rId1" Type="http://schemas.openxmlformats.org/officeDocument/2006/relationships/pivotTable" Target="../pivotTables/pivotTable1.xml"/><Relationship Id="rId5" Type="http://schemas.microsoft.com/office/2011/relationships/timeline" Target="../timelines/timeline1.xml"/><Relationship Id="rId4" Type="http://schemas.microsoft.com/office/2007/relationships/slicer" Target="../slicers/slicer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3"/>
  <sheetViews>
    <sheetView tabSelected="1" workbookViewId="0">
      <selection activeCell="E26" sqref="E26"/>
    </sheetView>
  </sheetViews>
  <sheetFormatPr baseColWidth="10" defaultRowHeight="15" x14ac:dyDescent="0.25"/>
  <sheetData>
    <row r="1" spans="2:14" ht="15" customHeight="1" x14ac:dyDescent="0.25"/>
    <row r="2" spans="2:14" s="5" customFormat="1" ht="35.1" customHeight="1" x14ac:dyDescent="0.25">
      <c r="B2" s="4" t="s">
        <v>4</v>
      </c>
      <c r="C2" s="4"/>
      <c r="D2" s="4"/>
      <c r="E2" s="4"/>
      <c r="F2" s="4"/>
      <c r="G2" s="4"/>
      <c r="H2" s="4"/>
      <c r="I2" s="4"/>
      <c r="J2" s="4"/>
      <c r="K2" s="4"/>
      <c r="L2" s="6" t="s">
        <v>24</v>
      </c>
      <c r="M2" s="6"/>
      <c r="N2" s="6"/>
    </row>
    <row r="4" spans="2:14" x14ac:dyDescent="0.25">
      <c r="B4" t="s">
        <v>42</v>
      </c>
    </row>
    <row r="6" spans="2:14" x14ac:dyDescent="0.25">
      <c r="B6" s="17" t="s">
        <v>43</v>
      </c>
    </row>
    <row r="8" spans="2:14" x14ac:dyDescent="0.25">
      <c r="B8" t="s">
        <v>49</v>
      </c>
    </row>
    <row r="10" spans="2:14" x14ac:dyDescent="0.25">
      <c r="B10" t="s">
        <v>48</v>
      </c>
    </row>
    <row r="12" spans="2:14" x14ac:dyDescent="0.25">
      <c r="B12" t="s">
        <v>47</v>
      </c>
    </row>
    <row r="14" spans="2:14" x14ac:dyDescent="0.25">
      <c r="B14" s="17" t="s">
        <v>44</v>
      </c>
    </row>
    <row r="16" spans="2:14" x14ac:dyDescent="0.25">
      <c r="B16" t="s">
        <v>45</v>
      </c>
    </row>
    <row r="18" spans="2:2" x14ac:dyDescent="0.25">
      <c r="B18" t="s">
        <v>46</v>
      </c>
    </row>
    <row r="21" spans="2:2" x14ac:dyDescent="0.25">
      <c r="B21" t="s">
        <v>50</v>
      </c>
    </row>
    <row r="23" spans="2:2" x14ac:dyDescent="0.25">
      <c r="B23" s="18" t="s">
        <v>51</v>
      </c>
    </row>
  </sheetData>
  <mergeCells count="2">
    <mergeCell ref="B2:K2"/>
    <mergeCell ref="L2:N2"/>
  </mergeCells>
  <hyperlinks>
    <hyperlink ref="L2:N2" r:id="rId1" display="ExcelFacil.info"/>
    <hyperlink ref="B23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5"/>
  <sheetViews>
    <sheetView workbookViewId="0">
      <selection activeCell="F18" sqref="F18"/>
    </sheetView>
  </sheetViews>
  <sheetFormatPr baseColWidth="10" defaultRowHeight="15" x14ac:dyDescent="0.25"/>
  <cols>
    <col min="1" max="1" width="5.7109375" customWidth="1"/>
    <col min="2" max="2" width="12.7109375" style="2" customWidth="1"/>
    <col min="3" max="3" width="12.7109375" style="14" customWidth="1"/>
    <col min="4" max="4" width="20.7109375" style="2" customWidth="1"/>
    <col min="5" max="5" width="12.7109375" customWidth="1"/>
    <col min="7" max="7" width="12.7109375" style="2" customWidth="1"/>
    <col min="8" max="8" width="12.7109375" style="14" customWidth="1"/>
    <col min="9" max="9" width="12" customWidth="1"/>
    <col min="10" max="10" width="20.7109375" customWidth="1"/>
    <col min="11" max="11" width="12.7109375" customWidth="1"/>
  </cols>
  <sheetData>
    <row r="1" spans="2:15" ht="15" customHeight="1" x14ac:dyDescent="0.25"/>
    <row r="2" spans="2:15" s="12" customFormat="1" ht="35.1" customHeight="1" x14ac:dyDescent="0.25">
      <c r="B2" s="4" t="s">
        <v>4</v>
      </c>
      <c r="C2" s="4"/>
      <c r="D2" s="4"/>
      <c r="E2" s="4"/>
      <c r="F2" s="4"/>
      <c r="G2" s="4"/>
      <c r="H2" s="4"/>
      <c r="I2" s="4"/>
      <c r="J2" s="4"/>
      <c r="K2" s="4"/>
      <c r="L2" s="6" t="s">
        <v>24</v>
      </c>
      <c r="M2" s="6"/>
      <c r="N2" s="6"/>
      <c r="O2" s="13"/>
    </row>
    <row r="4" spans="2:15" x14ac:dyDescent="0.25">
      <c r="B4" s="2" t="s">
        <v>0</v>
      </c>
      <c r="C4" s="14" t="s">
        <v>21</v>
      </c>
      <c r="D4" s="2" t="s">
        <v>1</v>
      </c>
      <c r="E4" t="s">
        <v>5</v>
      </c>
      <c r="G4" s="2" t="s">
        <v>0</v>
      </c>
      <c r="H4" s="14" t="s">
        <v>21</v>
      </c>
      <c r="I4" t="s">
        <v>2</v>
      </c>
      <c r="J4" t="s">
        <v>1</v>
      </c>
      <c r="K4" t="s">
        <v>6</v>
      </c>
    </row>
    <row r="5" spans="2:15" x14ac:dyDescent="0.25">
      <c r="B5" s="3">
        <v>44591</v>
      </c>
      <c r="C5" s="15" t="str">
        <f>UPPER(TEXT(Tabla2[[#This Row],[Fecha]],"mmmm"))</f>
        <v>ENERO</v>
      </c>
      <c r="D5" s="2" t="s">
        <v>3</v>
      </c>
      <c r="E5" s="1">
        <v>1200</v>
      </c>
      <c r="G5" s="3">
        <v>44572</v>
      </c>
      <c r="H5" s="14" t="str">
        <f>UPPER(TEXT(TablaGastos[[#This Row],[Fecha]],"mmmm"))</f>
        <v>ENERO</v>
      </c>
      <c r="I5" t="s">
        <v>25</v>
      </c>
      <c r="J5" t="s">
        <v>26</v>
      </c>
      <c r="K5" s="1">
        <v>125.32</v>
      </c>
    </row>
    <row r="6" spans="2:15" x14ac:dyDescent="0.25">
      <c r="B6" s="3">
        <v>44620</v>
      </c>
      <c r="C6" s="15" t="str">
        <f>UPPER(TEXT(Tabla2[[#This Row],[Fecha]],"mmmm"))</f>
        <v>FEBRERO</v>
      </c>
      <c r="D6" s="2" t="s">
        <v>3</v>
      </c>
      <c r="E6" s="1">
        <v>1450</v>
      </c>
      <c r="G6" s="3">
        <v>44582</v>
      </c>
      <c r="H6" s="14" t="str">
        <f>UPPER(TEXT(TablaGastos[[#This Row],[Fecha]],"mmmm"))</f>
        <v>ENERO</v>
      </c>
      <c r="I6" t="s">
        <v>22</v>
      </c>
      <c r="J6" t="s">
        <v>27</v>
      </c>
      <c r="K6" s="1">
        <v>56.32</v>
      </c>
    </row>
    <row r="7" spans="2:15" x14ac:dyDescent="0.25">
      <c r="B7" s="3">
        <v>44650</v>
      </c>
      <c r="C7" s="15" t="str">
        <f>UPPER(TEXT(Tabla2[[#This Row],[Fecha]],"mmmm"))</f>
        <v>MARZO</v>
      </c>
      <c r="D7" s="2" t="s">
        <v>3</v>
      </c>
      <c r="E7" s="1">
        <v>1200</v>
      </c>
      <c r="G7" s="3">
        <v>44604</v>
      </c>
      <c r="H7" s="14" t="str">
        <f>UPPER(TEXT(TablaGastos[[#This Row],[Fecha]],"mmmm"))</f>
        <v>FEBRERO</v>
      </c>
      <c r="I7" t="s">
        <v>25</v>
      </c>
      <c r="J7" t="s">
        <v>28</v>
      </c>
      <c r="K7" s="1">
        <v>100</v>
      </c>
    </row>
    <row r="8" spans="2:15" x14ac:dyDescent="0.25">
      <c r="B8" s="3">
        <v>44681</v>
      </c>
      <c r="C8" s="15" t="str">
        <f>UPPER(TEXT(Tabla2[[#This Row],[Fecha]],"mmmm"))</f>
        <v>ABRIL</v>
      </c>
      <c r="D8" s="2" t="s">
        <v>3</v>
      </c>
      <c r="E8" s="1">
        <v>1236</v>
      </c>
      <c r="G8" s="3">
        <v>44611</v>
      </c>
      <c r="H8" s="14" t="str">
        <f>UPPER(TEXT(TablaGastos[[#This Row],[Fecha]],"mmmm"))</f>
        <v>FEBRERO</v>
      </c>
      <c r="I8" t="s">
        <v>29</v>
      </c>
      <c r="J8" t="s">
        <v>23</v>
      </c>
      <c r="K8" s="1">
        <v>30</v>
      </c>
    </row>
    <row r="9" spans="2:15" x14ac:dyDescent="0.25">
      <c r="B9" s="3">
        <v>44711</v>
      </c>
      <c r="C9" s="15" t="str">
        <f>UPPER(TEXT(Tabla2[[#This Row],[Fecha]],"mmmm"))</f>
        <v>MAYO</v>
      </c>
      <c r="D9" s="2" t="s">
        <v>3</v>
      </c>
      <c r="E9" s="1">
        <v>2145</v>
      </c>
      <c r="G9" s="3">
        <v>44625</v>
      </c>
      <c r="H9" s="14" t="str">
        <f>UPPER(TEXT(TablaGastos[[#This Row],[Fecha]],"mmmm"))</f>
        <v>MARZO</v>
      </c>
      <c r="I9" t="s">
        <v>25</v>
      </c>
      <c r="J9" t="s">
        <v>28</v>
      </c>
      <c r="K9" s="1">
        <v>150</v>
      </c>
    </row>
    <row r="10" spans="2:15" x14ac:dyDescent="0.25">
      <c r="B10" s="3">
        <v>44742</v>
      </c>
      <c r="C10" s="15" t="str">
        <f>UPPER(TEXT(Tabla2[[#This Row],[Fecha]],"mmmm"))</f>
        <v>JUNIO</v>
      </c>
      <c r="D10" s="2" t="s">
        <v>3</v>
      </c>
      <c r="E10" s="1">
        <v>1200</v>
      </c>
      <c r="G10" s="3">
        <v>44635</v>
      </c>
      <c r="H10" s="14" t="str">
        <f>UPPER(TEXT(TablaGastos[[#This Row],[Fecha]],"mmmm"))</f>
        <v>MARZO</v>
      </c>
      <c r="I10" t="s">
        <v>22</v>
      </c>
      <c r="J10" t="s">
        <v>27</v>
      </c>
      <c r="K10" s="1">
        <v>22</v>
      </c>
    </row>
    <row r="11" spans="2:15" x14ac:dyDescent="0.25">
      <c r="B11" s="3">
        <v>44772</v>
      </c>
      <c r="C11" s="15" t="str">
        <f>UPPER(TEXT(Tabla2[[#This Row],[Fecha]],"mmmm"))</f>
        <v>JULIO</v>
      </c>
      <c r="D11" s="2" t="s">
        <v>3</v>
      </c>
      <c r="E11" s="1">
        <v>1654</v>
      </c>
      <c r="G11" s="3">
        <v>44661</v>
      </c>
      <c r="H11" s="14" t="str">
        <f>UPPER(TEXT(TablaGastos[[#This Row],[Fecha]],"mmmm"))</f>
        <v>ABRIL</v>
      </c>
      <c r="I11" t="s">
        <v>25</v>
      </c>
      <c r="J11" t="s">
        <v>28</v>
      </c>
      <c r="K11" s="1">
        <v>125</v>
      </c>
    </row>
    <row r="12" spans="2:15" x14ac:dyDescent="0.25">
      <c r="B12" s="3">
        <v>44803</v>
      </c>
      <c r="C12" s="15" t="str">
        <f>UPPER(TEXT(Tabla2[[#This Row],[Fecha]],"mmmm"))</f>
        <v>AGOSTO</v>
      </c>
      <c r="D12" s="2" t="s">
        <v>3</v>
      </c>
      <c r="E12" s="1">
        <v>1200</v>
      </c>
      <c r="G12" s="3">
        <v>44676</v>
      </c>
      <c r="H12" s="14" t="str">
        <f>UPPER(TEXT(TablaGastos[[#This Row],[Fecha]],"mmmm"))</f>
        <v>ABRIL</v>
      </c>
      <c r="I12" t="s">
        <v>29</v>
      </c>
      <c r="J12" t="s">
        <v>23</v>
      </c>
      <c r="K12" s="1">
        <v>25</v>
      </c>
    </row>
    <row r="13" spans="2:15" x14ac:dyDescent="0.25">
      <c r="B13" s="3">
        <v>44834</v>
      </c>
      <c r="C13" s="15" t="str">
        <f>UPPER(TEXT(Tabla2[[#This Row],[Fecha]],"mmmm"))</f>
        <v>SEPTIEMBRE</v>
      </c>
      <c r="D13" s="2" t="s">
        <v>3</v>
      </c>
      <c r="E13" s="1">
        <v>1875</v>
      </c>
      <c r="G13" s="3">
        <v>44691</v>
      </c>
      <c r="H13" s="14" t="str">
        <f>UPPER(TEXT(TablaGastos[[#This Row],[Fecha]],"mmmm"))</f>
        <v>MAYO</v>
      </c>
      <c r="I13" t="s">
        <v>25</v>
      </c>
      <c r="J13" t="s">
        <v>26</v>
      </c>
      <c r="K13" s="1">
        <v>123</v>
      </c>
    </row>
    <row r="14" spans="2:15" x14ac:dyDescent="0.25">
      <c r="B14" s="3">
        <v>44864</v>
      </c>
      <c r="C14" s="15" t="str">
        <f>UPPER(TEXT(Tabla2[[#This Row],[Fecha]],"mmmm"))</f>
        <v>OCTUBRE</v>
      </c>
      <c r="D14" s="2" t="s">
        <v>3</v>
      </c>
      <c r="E14" s="1">
        <v>1200</v>
      </c>
      <c r="G14" s="3">
        <v>44693</v>
      </c>
      <c r="H14" s="14" t="str">
        <f>UPPER(TEXT(TablaGastos[[#This Row],[Fecha]],"mmmm"))</f>
        <v>MAYO</v>
      </c>
      <c r="I14" t="s">
        <v>22</v>
      </c>
      <c r="J14" t="s">
        <v>40</v>
      </c>
      <c r="K14" s="1">
        <v>25</v>
      </c>
    </row>
    <row r="15" spans="2:15" x14ac:dyDescent="0.25">
      <c r="B15" s="3">
        <v>44895</v>
      </c>
      <c r="C15" s="15" t="str">
        <f>UPPER(TEXT(Tabla2[[#This Row],[Fecha]],"mmmm"))</f>
        <v>NOVIEMBRE</v>
      </c>
      <c r="D15" s="2" t="s">
        <v>3</v>
      </c>
      <c r="E15" s="1">
        <v>1333</v>
      </c>
      <c r="G15" s="3">
        <v>44728</v>
      </c>
      <c r="H15" s="14" t="str">
        <f>UPPER(TEXT(TablaGastos[[#This Row],[Fecha]],"mmmm"))</f>
        <v>JUNIO</v>
      </c>
      <c r="I15" t="s">
        <v>25</v>
      </c>
      <c r="J15" t="s">
        <v>28</v>
      </c>
      <c r="K15" s="1">
        <v>10</v>
      </c>
    </row>
    <row r="16" spans="2:15" x14ac:dyDescent="0.25">
      <c r="B16" s="3">
        <v>44925</v>
      </c>
      <c r="C16" s="15" t="str">
        <f>UPPER(TEXT(Tabla2[[#This Row],[Fecha]],"mmmm"))</f>
        <v>DICIEMBRE</v>
      </c>
      <c r="D16" s="2" t="s">
        <v>3</v>
      </c>
      <c r="E16" s="1">
        <v>1200</v>
      </c>
      <c r="G16" s="3">
        <v>44738</v>
      </c>
      <c r="H16" s="14" t="str">
        <f>UPPER(TEXT(TablaGastos[[#This Row],[Fecha]],"mmmm"))</f>
        <v>JUNIO</v>
      </c>
      <c r="I16" t="s">
        <v>29</v>
      </c>
      <c r="J16" t="s">
        <v>23</v>
      </c>
      <c r="K16" s="1">
        <v>15</v>
      </c>
    </row>
    <row r="17" spans="2:11" x14ac:dyDescent="0.25">
      <c r="B17" s="3"/>
      <c r="C17" s="15" t="str">
        <f>UPPER(TEXT(Tabla2[[#This Row],[Fecha]],"mmmm"))</f>
        <v>ENERO</v>
      </c>
      <c r="E17" s="1"/>
      <c r="G17" s="3">
        <v>44759</v>
      </c>
      <c r="H17" s="14" t="str">
        <f>UPPER(TEXT(TablaGastos[[#This Row],[Fecha]],"mmmm"))</f>
        <v>JULIO</v>
      </c>
      <c r="I17" t="s">
        <v>25</v>
      </c>
      <c r="J17" t="s">
        <v>26</v>
      </c>
      <c r="K17" s="1">
        <v>13</v>
      </c>
    </row>
    <row r="18" spans="2:11" x14ac:dyDescent="0.25">
      <c r="C18" s="15" t="str">
        <f>UPPER(TEXT(Tabla2[[#This Row],[Fecha]],"mmmm"))</f>
        <v>ENERO</v>
      </c>
      <c r="E18" s="1"/>
      <c r="G18" s="3">
        <v>44760</v>
      </c>
      <c r="H18" s="14" t="str">
        <f>UPPER(TEXT(TablaGastos[[#This Row],[Fecha]],"mmmm"))</f>
        <v>JULIO</v>
      </c>
      <c r="I18" t="s">
        <v>22</v>
      </c>
      <c r="J18" t="s">
        <v>27</v>
      </c>
      <c r="K18" s="1">
        <v>90</v>
      </c>
    </row>
    <row r="19" spans="2:11" x14ac:dyDescent="0.25">
      <c r="C19" s="15" t="str">
        <f>UPPER(TEXT(Tabla2[[#This Row],[Fecha]],"mmmm"))</f>
        <v>ENERO</v>
      </c>
      <c r="E19" s="1"/>
      <c r="G19" s="3">
        <v>44793</v>
      </c>
      <c r="H19" s="14" t="str">
        <f>UPPER(TEXT(TablaGastos[[#This Row],[Fecha]],"mmmm"))</f>
        <v>AGOSTO</v>
      </c>
      <c r="I19" t="s">
        <v>25</v>
      </c>
      <c r="J19" t="s">
        <v>28</v>
      </c>
      <c r="K19" s="1">
        <v>200</v>
      </c>
    </row>
    <row r="20" spans="2:11" x14ac:dyDescent="0.25">
      <c r="C20" s="15" t="str">
        <f>UPPER(TEXT(Tabla2[[#This Row],[Fecha]],"mmmm"))</f>
        <v>ENERO</v>
      </c>
      <c r="E20" s="1"/>
      <c r="G20" s="3">
        <v>44798</v>
      </c>
      <c r="H20" s="14" t="str">
        <f>UPPER(TEXT(TablaGastos[[#This Row],[Fecha]],"mmmm"))</f>
        <v>AGOSTO</v>
      </c>
      <c r="I20" t="s">
        <v>29</v>
      </c>
      <c r="J20" t="s">
        <v>23</v>
      </c>
      <c r="K20" s="1">
        <v>15</v>
      </c>
    </row>
    <row r="21" spans="2:11" x14ac:dyDescent="0.25">
      <c r="C21" s="15" t="str">
        <f>UPPER(TEXT(Tabla2[[#This Row],[Fecha]],"mmmm"))</f>
        <v>ENERO</v>
      </c>
      <c r="E21" s="1"/>
      <c r="G21" s="3">
        <v>44823</v>
      </c>
      <c r="H21" s="14" t="str">
        <f>UPPER(TEXT(TablaGastos[[#This Row],[Fecha]],"mmmm"))</f>
        <v>SEPTIEMBRE</v>
      </c>
      <c r="I21" t="s">
        <v>25</v>
      </c>
      <c r="J21" t="s">
        <v>26</v>
      </c>
      <c r="K21" s="1">
        <v>123</v>
      </c>
    </row>
    <row r="22" spans="2:11" x14ac:dyDescent="0.25">
      <c r="C22" s="15" t="str">
        <f>UPPER(TEXT(Tabla2[[#This Row],[Fecha]],"mmmm"))</f>
        <v>ENERO</v>
      </c>
      <c r="E22" s="1"/>
      <c r="G22" s="3">
        <v>44825</v>
      </c>
      <c r="H22" s="14" t="str">
        <f>UPPER(TEXT(TablaGastos[[#This Row],[Fecha]],"mmmm"))</f>
        <v>SEPTIEMBRE</v>
      </c>
      <c r="I22" t="s">
        <v>22</v>
      </c>
      <c r="J22" t="s">
        <v>27</v>
      </c>
      <c r="K22" s="1">
        <v>25</v>
      </c>
    </row>
    <row r="23" spans="2:11" x14ac:dyDescent="0.25">
      <c r="C23" s="15" t="str">
        <f>UPPER(TEXT(Tabla2[[#This Row],[Fecha]],"mmmm"))</f>
        <v>ENERO</v>
      </c>
      <c r="E23" s="1"/>
      <c r="G23" s="3">
        <v>44837</v>
      </c>
      <c r="H23" s="14" t="str">
        <f>UPPER(TEXT(TablaGastos[[#This Row],[Fecha]],"mmmm"))</f>
        <v>OCTUBRE</v>
      </c>
      <c r="I23" t="s">
        <v>25</v>
      </c>
      <c r="J23" t="s">
        <v>28</v>
      </c>
      <c r="K23" s="1">
        <v>14</v>
      </c>
    </row>
    <row r="24" spans="2:11" x14ac:dyDescent="0.25">
      <c r="C24" s="15" t="str">
        <f>UPPER(TEXT(Tabla2[[#This Row],[Fecha]],"mmmm"))</f>
        <v>ENERO</v>
      </c>
      <c r="E24" s="1"/>
      <c r="G24" s="3">
        <v>44847</v>
      </c>
      <c r="H24" s="14" t="str">
        <f>UPPER(TEXT(TablaGastos[[#This Row],[Fecha]],"mmmm"))</f>
        <v>OCTUBRE</v>
      </c>
      <c r="I24" t="s">
        <v>29</v>
      </c>
      <c r="J24" t="s">
        <v>23</v>
      </c>
      <c r="K24" s="1">
        <v>30</v>
      </c>
    </row>
    <row r="25" spans="2:11" x14ac:dyDescent="0.25">
      <c r="C25" s="15" t="str">
        <f>UPPER(TEXT(Tabla2[[#This Row],[Fecha]],"mmmm"))</f>
        <v>ENERO</v>
      </c>
      <c r="E25" s="1"/>
      <c r="G25" s="3">
        <v>44876</v>
      </c>
      <c r="H25" s="14" t="str">
        <f>UPPER(TEXT(TablaGastos[[#This Row],[Fecha]],"mmmm"))</f>
        <v>NOVIEMBRE</v>
      </c>
      <c r="I25" t="s">
        <v>25</v>
      </c>
      <c r="J25" t="s">
        <v>26</v>
      </c>
      <c r="K25" s="1">
        <v>15</v>
      </c>
    </row>
    <row r="26" spans="2:11" x14ac:dyDescent="0.25">
      <c r="C26" s="15" t="str">
        <f>UPPER(TEXT(Tabla2[[#This Row],[Fecha]],"mmmm"))</f>
        <v>ENERO</v>
      </c>
      <c r="E26" s="1"/>
      <c r="G26" s="3">
        <v>44881</v>
      </c>
      <c r="H26" s="14" t="str">
        <f>UPPER(TEXT(TablaGastos[[#This Row],[Fecha]],"mmmm"))</f>
        <v>NOVIEMBRE</v>
      </c>
      <c r="I26" t="s">
        <v>22</v>
      </c>
      <c r="J26" t="s">
        <v>27</v>
      </c>
      <c r="K26" s="1">
        <v>12</v>
      </c>
    </row>
    <row r="27" spans="2:11" x14ac:dyDescent="0.25">
      <c r="C27" s="15" t="str">
        <f>UPPER(TEXT(Tabla2[[#This Row],[Fecha]],"mmmm"))</f>
        <v>ENERO</v>
      </c>
      <c r="E27" s="1"/>
      <c r="G27" s="3">
        <v>44901</v>
      </c>
      <c r="H27" s="14" t="str">
        <f>UPPER(TEXT(TablaGastos[[#This Row],[Fecha]],"mmmm"))</f>
        <v>DICIEMBRE</v>
      </c>
      <c r="I27" t="s">
        <v>25</v>
      </c>
      <c r="J27" t="s">
        <v>28</v>
      </c>
      <c r="K27" s="1">
        <v>241</v>
      </c>
    </row>
    <row r="28" spans="2:11" x14ac:dyDescent="0.25">
      <c r="C28" s="15" t="str">
        <f>UPPER(TEXT(Tabla2[[#This Row],[Fecha]],"mmmm"))</f>
        <v>ENERO</v>
      </c>
      <c r="E28" s="1"/>
      <c r="G28" s="3">
        <v>44921</v>
      </c>
      <c r="H28" s="14" t="str">
        <f>UPPER(TEXT(TablaGastos[[#This Row],[Fecha]],"mmmm"))</f>
        <v>DICIEMBRE</v>
      </c>
      <c r="I28" t="s">
        <v>29</v>
      </c>
      <c r="J28" t="s">
        <v>23</v>
      </c>
      <c r="K28" s="1">
        <v>12</v>
      </c>
    </row>
    <row r="29" spans="2:11" x14ac:dyDescent="0.25">
      <c r="C29" s="15" t="str">
        <f>UPPER(TEXT(Tabla2[[#This Row],[Fecha]],"mmmm"))</f>
        <v>ENERO</v>
      </c>
      <c r="E29" s="1"/>
      <c r="H29" s="14" t="str">
        <f>UPPER(TEXT(TablaGastos[[#This Row],[Fecha]],"mmmm"))</f>
        <v>ENERO</v>
      </c>
      <c r="K29" s="1"/>
    </row>
    <row r="30" spans="2:11" x14ac:dyDescent="0.25">
      <c r="C30" s="15" t="str">
        <f>UPPER(TEXT(Tabla2[[#This Row],[Fecha]],"mmmm"))</f>
        <v>ENERO</v>
      </c>
      <c r="E30" s="1"/>
      <c r="H30" s="14" t="str">
        <f>UPPER(TEXT(TablaGastos[[#This Row],[Fecha]],"mmmm"))</f>
        <v>ENERO</v>
      </c>
      <c r="K30" s="1"/>
    </row>
    <row r="31" spans="2:11" x14ac:dyDescent="0.25">
      <c r="C31" s="15" t="str">
        <f>UPPER(TEXT(Tabla2[[#This Row],[Fecha]],"mmmm"))</f>
        <v>ENERO</v>
      </c>
      <c r="E31" s="1"/>
      <c r="H31" s="14" t="str">
        <f>UPPER(TEXT(TablaGastos[[#This Row],[Fecha]],"mmmm"))</f>
        <v>ENERO</v>
      </c>
      <c r="K31" s="1"/>
    </row>
    <row r="32" spans="2:11" x14ac:dyDescent="0.25">
      <c r="C32" s="15" t="str">
        <f>UPPER(TEXT(Tabla2[[#This Row],[Fecha]],"mmmm"))</f>
        <v>ENERO</v>
      </c>
      <c r="E32" s="1"/>
      <c r="H32" s="14" t="str">
        <f>UPPER(TEXT(TablaGastos[[#This Row],[Fecha]],"mmmm"))</f>
        <v>ENERO</v>
      </c>
      <c r="K32" s="1"/>
    </row>
    <row r="33" spans="3:11" x14ac:dyDescent="0.25">
      <c r="C33" s="15" t="str">
        <f>UPPER(TEXT(Tabla2[[#This Row],[Fecha]],"mmmm"))</f>
        <v>ENERO</v>
      </c>
      <c r="E33" s="1"/>
      <c r="H33" s="14" t="str">
        <f>UPPER(TEXT(TablaGastos[[#This Row],[Fecha]],"mmmm"))</f>
        <v>ENERO</v>
      </c>
      <c r="K33" s="1"/>
    </row>
    <row r="34" spans="3:11" x14ac:dyDescent="0.25">
      <c r="C34" s="15" t="str">
        <f>UPPER(TEXT(Tabla2[[#This Row],[Fecha]],"mmmm"))</f>
        <v>ENERO</v>
      </c>
      <c r="E34" s="1"/>
      <c r="H34" s="14" t="str">
        <f>UPPER(TEXT(TablaGastos[[#This Row],[Fecha]],"mmmm"))</f>
        <v>ENERO</v>
      </c>
      <c r="K34" s="1"/>
    </row>
    <row r="35" spans="3:11" x14ac:dyDescent="0.25">
      <c r="C35" s="15" t="str">
        <f>UPPER(TEXT(Tabla2[[#This Row],[Fecha]],"mmmm"))</f>
        <v>ENERO</v>
      </c>
      <c r="E35" s="1"/>
      <c r="H35" s="14" t="str">
        <f>UPPER(TEXT(TablaGastos[[#This Row],[Fecha]],"mmmm"))</f>
        <v>ENERO</v>
      </c>
      <c r="K35" s="1"/>
    </row>
  </sheetData>
  <mergeCells count="2">
    <mergeCell ref="B2:K2"/>
    <mergeCell ref="L2:N2"/>
  </mergeCells>
  <hyperlinks>
    <hyperlink ref="L2:N2" r:id="rId1" display="ExcelFacil.info"/>
  </hyperlinks>
  <pageMargins left="0.7" right="0.7" top="0.75" bottom="0.75" header="0.3" footer="0.3"/>
  <pageSetup paperSize="9" orientation="portrait" r:id="rId2"/>
  <tableParts count="2">
    <tablePart r:id="rId3"/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Categorias!$A:$A</xm:f>
          </x14:formula1>
          <xm:sqref>I5:I35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8"/>
  <sheetViews>
    <sheetView workbookViewId="0">
      <selection activeCell="O10" sqref="O10"/>
    </sheetView>
  </sheetViews>
  <sheetFormatPr baseColWidth="10" defaultRowHeight="15" x14ac:dyDescent="0.25"/>
  <cols>
    <col min="1" max="1" width="5.7109375" customWidth="1"/>
    <col min="2" max="2" width="22.28515625" customWidth="1"/>
  </cols>
  <sheetData>
    <row r="1" spans="2:14" ht="15" customHeight="1" x14ac:dyDescent="0.25"/>
    <row r="2" spans="2:14" s="5" customFormat="1" ht="35.1" customHeight="1" x14ac:dyDescent="0.25">
      <c r="B2" s="4" t="s">
        <v>4</v>
      </c>
      <c r="C2" s="4"/>
      <c r="D2" s="4"/>
      <c r="E2" s="4"/>
      <c r="F2" s="4"/>
      <c r="G2" s="4"/>
      <c r="H2" s="4"/>
      <c r="I2" s="4"/>
      <c r="J2" s="4"/>
      <c r="K2" s="4"/>
      <c r="L2" s="6" t="s">
        <v>24</v>
      </c>
      <c r="M2" s="6"/>
      <c r="N2" s="6"/>
    </row>
    <row r="4" spans="2:14" s="5" customFormat="1" ht="20.100000000000001" customHeight="1" x14ac:dyDescent="0.25">
      <c r="B4" s="7"/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18</v>
      </c>
      <c r="M4" s="7" t="s">
        <v>19</v>
      </c>
      <c r="N4" s="7" t="s">
        <v>20</v>
      </c>
    </row>
    <row r="5" spans="2:14" s="5" customFormat="1" ht="20.100000000000001" customHeight="1" x14ac:dyDescent="0.25">
      <c r="B5" s="8" t="s">
        <v>5</v>
      </c>
      <c r="C5" s="9">
        <f>SUMIF(Tabla2[Mes],'Seguimiento Mensual'!C4,Tabla2[Ingresos])</f>
        <v>1200</v>
      </c>
      <c r="D5" s="9">
        <f>SUMIF(Tabla2[Mes],'Seguimiento Mensual'!D4,Tabla2[Ingresos])</f>
        <v>1450</v>
      </c>
      <c r="E5" s="9">
        <f>SUMIF(Tabla2[Mes],'Seguimiento Mensual'!E4,Tabla2[Ingresos])</f>
        <v>1200</v>
      </c>
      <c r="F5" s="9">
        <f>SUMIF(Tabla2[Mes],'Seguimiento Mensual'!F4,Tabla2[Ingresos])</f>
        <v>1236</v>
      </c>
      <c r="G5" s="9">
        <f>SUMIF(Tabla2[Mes],'Seguimiento Mensual'!G4,Tabla2[Ingresos])</f>
        <v>2145</v>
      </c>
      <c r="H5" s="9">
        <f>SUMIF(Tabla2[Mes],'Seguimiento Mensual'!H4,Tabla2[Ingresos])</f>
        <v>1200</v>
      </c>
      <c r="I5" s="9">
        <f>SUMIF(Tabla2[Mes],'Seguimiento Mensual'!I4,Tabla2[Ingresos])</f>
        <v>1654</v>
      </c>
      <c r="J5" s="9">
        <f>SUMIF(Tabla2[Mes],'Seguimiento Mensual'!J4,Tabla2[Ingresos])</f>
        <v>1200</v>
      </c>
      <c r="K5" s="9">
        <f>SUMIF(Tabla2[Mes],'Seguimiento Mensual'!K4,Tabla2[Ingresos])</f>
        <v>1875</v>
      </c>
      <c r="L5" s="9">
        <f>SUMIF(Tabla2[Mes],'Seguimiento Mensual'!L4,Tabla2[Ingresos])</f>
        <v>1200</v>
      </c>
      <c r="M5" s="9">
        <f>SUMIF(Tabla2[Mes],'Seguimiento Mensual'!M4,Tabla2[Ingresos])</f>
        <v>1333</v>
      </c>
      <c r="N5" s="9">
        <f>SUMIF(Tabla2[Mes],'Seguimiento Mensual'!N4,Tabla2[Ingresos])</f>
        <v>1200</v>
      </c>
    </row>
    <row r="6" spans="2:14" s="5" customFormat="1" ht="20.100000000000001" customHeight="1" x14ac:dyDescent="0.25">
      <c r="B6" s="10" t="s">
        <v>6</v>
      </c>
      <c r="C6" s="11">
        <f>SUMIF(TablaGastos[Mes],'Seguimiento Mensual'!C4,TablaGastos[Gastos])</f>
        <v>181.64</v>
      </c>
      <c r="D6" s="11">
        <f>SUMIF(TablaGastos[Mes],'Seguimiento Mensual'!C4,TablaGastos[Gastos])</f>
        <v>181.64</v>
      </c>
      <c r="E6" s="11">
        <f>SUMIF(TablaGastos[Mes],'Seguimiento Mensual'!C4,TablaGastos[Gastos])</f>
        <v>181.64</v>
      </c>
      <c r="F6" s="11">
        <f>SUMIF(TablaGastos[Mes],'Seguimiento Mensual'!C4,TablaGastos[Gastos])</f>
        <v>181.64</v>
      </c>
      <c r="G6" s="11">
        <f>SUMIF(TablaGastos[Mes],'Seguimiento Mensual'!C4,TablaGastos[Gastos])</f>
        <v>181.64</v>
      </c>
      <c r="H6" s="11">
        <f>SUMIF(TablaGastos[Mes],'Seguimiento Mensual'!C4,TablaGastos[Gastos])</f>
        <v>181.64</v>
      </c>
      <c r="I6" s="11">
        <f>SUMIF(TablaGastos[Mes],'Seguimiento Mensual'!C4,TablaGastos[Gastos])</f>
        <v>181.64</v>
      </c>
      <c r="J6" s="11">
        <f>SUMIF(TablaGastos[Mes],'Seguimiento Mensual'!C4,TablaGastos[Gastos])</f>
        <v>181.64</v>
      </c>
      <c r="K6" s="11">
        <f>SUMIF(TablaGastos[Mes],'Seguimiento Mensual'!C4,TablaGastos[Gastos])</f>
        <v>181.64</v>
      </c>
      <c r="L6" s="11">
        <f>SUMIF(TablaGastos[Mes],'Seguimiento Mensual'!C4,TablaGastos[Gastos])</f>
        <v>181.64</v>
      </c>
      <c r="M6" s="11">
        <f>SUMIF(TablaGastos[Mes],'Seguimiento Mensual'!C4,TablaGastos[Gastos])</f>
        <v>181.64</v>
      </c>
      <c r="N6" s="11">
        <f>SUMIF(TablaGastos[Mes],'Seguimiento Mensual'!C4,TablaGastos[Gastos])</f>
        <v>181.64</v>
      </c>
    </row>
    <row r="7" spans="2:14" s="5" customFormat="1" ht="20.100000000000001" customHeight="1" x14ac:dyDescent="0.25">
      <c r="B7" s="8" t="s">
        <v>7</v>
      </c>
      <c r="C7" s="9">
        <f>C5-C6</f>
        <v>1018.36</v>
      </c>
      <c r="D7" s="9">
        <f t="shared" ref="D7:N7" si="0">D5-D6</f>
        <v>1268.3600000000001</v>
      </c>
      <c r="E7" s="9">
        <f t="shared" si="0"/>
        <v>1018.36</v>
      </c>
      <c r="F7" s="9">
        <f t="shared" si="0"/>
        <v>1054.3600000000001</v>
      </c>
      <c r="G7" s="9">
        <f t="shared" si="0"/>
        <v>1963.3600000000001</v>
      </c>
      <c r="H7" s="9">
        <f t="shared" si="0"/>
        <v>1018.36</v>
      </c>
      <c r="I7" s="9">
        <f t="shared" si="0"/>
        <v>1472.3600000000001</v>
      </c>
      <c r="J7" s="9">
        <f t="shared" si="0"/>
        <v>1018.36</v>
      </c>
      <c r="K7" s="9">
        <f t="shared" si="0"/>
        <v>1693.3600000000001</v>
      </c>
      <c r="L7" s="9">
        <f t="shared" si="0"/>
        <v>1018.36</v>
      </c>
      <c r="M7" s="9">
        <f t="shared" si="0"/>
        <v>1151.3600000000001</v>
      </c>
      <c r="N7" s="9">
        <f t="shared" si="0"/>
        <v>1018.36</v>
      </c>
    </row>
    <row r="8" spans="2:14" s="5" customFormat="1" ht="20.100000000000001" customHeight="1" x14ac:dyDescent="0.25">
      <c r="B8" s="8" t="s">
        <v>8</v>
      </c>
      <c r="C8" s="9">
        <f>C7</f>
        <v>1018.36</v>
      </c>
      <c r="D8" s="9">
        <f>C8+D7</f>
        <v>2286.7200000000003</v>
      </c>
      <c r="E8" s="9">
        <f t="shared" ref="E8:N8" si="1">D8+E7</f>
        <v>3305.0800000000004</v>
      </c>
      <c r="F8" s="9">
        <f t="shared" si="1"/>
        <v>4359.4400000000005</v>
      </c>
      <c r="G8" s="9">
        <f t="shared" si="1"/>
        <v>6322.8000000000011</v>
      </c>
      <c r="H8" s="9">
        <f t="shared" si="1"/>
        <v>7341.1600000000008</v>
      </c>
      <c r="I8" s="9">
        <f t="shared" si="1"/>
        <v>8813.52</v>
      </c>
      <c r="J8" s="9">
        <f t="shared" si="1"/>
        <v>9831.880000000001</v>
      </c>
      <c r="K8" s="9">
        <f t="shared" si="1"/>
        <v>11525.240000000002</v>
      </c>
      <c r="L8" s="9">
        <f t="shared" si="1"/>
        <v>12543.600000000002</v>
      </c>
      <c r="M8" s="9">
        <f t="shared" si="1"/>
        <v>13694.960000000003</v>
      </c>
      <c r="N8" s="9">
        <f t="shared" si="1"/>
        <v>14713.320000000003</v>
      </c>
    </row>
  </sheetData>
  <mergeCells count="2">
    <mergeCell ref="B2:K2"/>
    <mergeCell ref="L2:N2"/>
  </mergeCells>
  <hyperlinks>
    <hyperlink ref="L2:N2" r:id="rId1" display="ExcelFacil.info"/>
  </hyperlinks>
  <pageMargins left="0.70866141732283472" right="0.70866141732283472" top="0.74803149606299213" bottom="0.74803149606299213" header="0.31496062992125984" footer="0.31496062992125984"/>
  <pageSetup paperSize="9" scale="74" orientation="landscape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9"/>
  <sheetViews>
    <sheetView workbookViewId="0">
      <selection activeCell="J26" sqref="J26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8.85546875" customWidth="1"/>
    <col min="4" max="6" width="8" customWidth="1"/>
    <col min="7" max="7" width="7" customWidth="1"/>
    <col min="8" max="8" width="8" customWidth="1"/>
    <col min="9" max="9" width="8.5703125" customWidth="1"/>
    <col min="10" max="10" width="11.85546875" bestFit="1" customWidth="1"/>
    <col min="11" max="11" width="9.28515625" bestFit="1" customWidth="1"/>
    <col min="12" max="12" width="11.85546875" bestFit="1" customWidth="1"/>
    <col min="13" max="13" width="10.7109375" customWidth="1"/>
    <col min="14" max="14" width="12.5703125" bestFit="1" customWidth="1"/>
  </cols>
  <sheetData>
    <row r="2" spans="1:14" s="5" customFormat="1" ht="35.1" customHeight="1" x14ac:dyDescent="0.25">
      <c r="A2" s="4" t="s">
        <v>41</v>
      </c>
      <c r="B2" s="4"/>
      <c r="C2" s="4"/>
      <c r="D2" s="4"/>
      <c r="E2" s="4"/>
      <c r="F2" s="4"/>
      <c r="G2" s="4"/>
      <c r="H2" s="4"/>
      <c r="I2" s="4"/>
      <c r="J2" s="4"/>
      <c r="K2" s="4"/>
      <c r="L2" s="6" t="s">
        <v>24</v>
      </c>
      <c r="M2" s="6"/>
      <c r="N2" s="6"/>
    </row>
    <row r="14" spans="1:14" x14ac:dyDescent="0.25">
      <c r="A14" s="16" t="s">
        <v>39</v>
      </c>
      <c r="B14" s="16" t="s">
        <v>38</v>
      </c>
    </row>
    <row r="15" spans="1:14" x14ac:dyDescent="0.25">
      <c r="A15" s="16" t="s">
        <v>36</v>
      </c>
      <c r="B15" t="s">
        <v>9</v>
      </c>
      <c r="C15" t="s">
        <v>10</v>
      </c>
      <c r="D15" t="s">
        <v>11</v>
      </c>
      <c r="E15" t="s">
        <v>12</v>
      </c>
      <c r="F15" t="s">
        <v>13</v>
      </c>
      <c r="G15" t="s">
        <v>14</v>
      </c>
      <c r="H15" t="s">
        <v>15</v>
      </c>
      <c r="I15" t="s">
        <v>16</v>
      </c>
      <c r="J15" t="s">
        <v>17</v>
      </c>
      <c r="K15" t="s">
        <v>18</v>
      </c>
      <c r="L15" t="s">
        <v>19</v>
      </c>
      <c r="M15" t="s">
        <v>20</v>
      </c>
      <c r="N15" t="s">
        <v>37</v>
      </c>
    </row>
    <row r="16" spans="1:14" x14ac:dyDescent="0.25">
      <c r="A16" s="14" t="s">
        <v>25</v>
      </c>
      <c r="B16" s="1">
        <v>125.32</v>
      </c>
      <c r="C16" s="1">
        <v>100</v>
      </c>
      <c r="D16" s="1">
        <v>150</v>
      </c>
      <c r="E16" s="1">
        <v>125</v>
      </c>
      <c r="F16" s="1">
        <v>123</v>
      </c>
      <c r="G16" s="1">
        <v>10</v>
      </c>
      <c r="H16" s="1">
        <v>13</v>
      </c>
      <c r="I16" s="1">
        <v>200</v>
      </c>
      <c r="J16" s="1">
        <v>123</v>
      </c>
      <c r="K16" s="1">
        <v>14</v>
      </c>
      <c r="L16" s="1">
        <v>15</v>
      </c>
      <c r="M16" s="1">
        <v>241</v>
      </c>
      <c r="N16" s="1">
        <v>1239.32</v>
      </c>
    </row>
    <row r="17" spans="1:14" x14ac:dyDescent="0.25">
      <c r="A17" s="14" t="s">
        <v>29</v>
      </c>
      <c r="B17" s="1"/>
      <c r="C17" s="1">
        <v>30</v>
      </c>
      <c r="D17" s="1"/>
      <c r="E17" s="1">
        <v>25</v>
      </c>
      <c r="F17" s="1"/>
      <c r="G17" s="1">
        <v>15</v>
      </c>
      <c r="H17" s="1"/>
      <c r="I17" s="1">
        <v>15</v>
      </c>
      <c r="J17" s="1"/>
      <c r="K17" s="1">
        <v>30</v>
      </c>
      <c r="L17" s="1"/>
      <c r="M17" s="1">
        <v>12</v>
      </c>
      <c r="N17" s="1">
        <v>127</v>
      </c>
    </row>
    <row r="18" spans="1:14" x14ac:dyDescent="0.25">
      <c r="A18" s="14" t="s">
        <v>22</v>
      </c>
      <c r="B18" s="1">
        <v>56.32</v>
      </c>
      <c r="C18" s="1"/>
      <c r="D18" s="1">
        <v>22</v>
      </c>
      <c r="E18" s="1"/>
      <c r="F18" s="1">
        <v>25</v>
      </c>
      <c r="G18" s="1"/>
      <c r="H18" s="1">
        <v>90</v>
      </c>
      <c r="I18" s="1"/>
      <c r="J18" s="1">
        <v>25</v>
      </c>
      <c r="K18" s="1"/>
      <c r="L18" s="1">
        <v>12</v>
      </c>
      <c r="M18" s="1"/>
      <c r="N18" s="1">
        <v>230.32</v>
      </c>
    </row>
    <row r="19" spans="1:14" x14ac:dyDescent="0.25">
      <c r="A19" s="14" t="s">
        <v>37</v>
      </c>
      <c r="B19" s="1">
        <v>181.64</v>
      </c>
      <c r="C19" s="1">
        <v>130</v>
      </c>
      <c r="D19" s="1">
        <v>172</v>
      </c>
      <c r="E19" s="1">
        <v>150</v>
      </c>
      <c r="F19" s="1">
        <v>148</v>
      </c>
      <c r="G19" s="1">
        <v>25</v>
      </c>
      <c r="H19" s="1">
        <v>103</v>
      </c>
      <c r="I19" s="1">
        <v>215</v>
      </c>
      <c r="J19" s="1">
        <v>148</v>
      </c>
      <c r="K19" s="1">
        <v>44</v>
      </c>
      <c r="L19" s="1">
        <v>27</v>
      </c>
      <c r="M19" s="1">
        <v>253</v>
      </c>
      <c r="N19" s="1">
        <v>1596.6399999999999</v>
      </c>
    </row>
  </sheetData>
  <mergeCells count="2">
    <mergeCell ref="L2:N2"/>
    <mergeCell ref="A2:K2"/>
  </mergeCells>
  <hyperlinks>
    <hyperlink ref="L2:N2" r:id="rId2" display="ExcelFacil.info"/>
  </hyperlinks>
  <pageMargins left="0.7" right="0.7" top="0.75" bottom="0.75" header="0.3" footer="0.3"/>
  <drawing r:id="rId3"/>
  <extLst>
    <ext xmlns:x14="http://schemas.microsoft.com/office/spreadsheetml/2009/9/main" uri="{A8765BA9-456A-4dab-B4F3-ACF838C121DE}">
      <x14:slicerList>
        <x14:slicer r:id="rId4"/>
      </x14:slicerList>
    </ext>
    <ext xmlns:x15="http://schemas.microsoft.com/office/spreadsheetml/2010/11/main" uri="{7E03D99C-DC04-49d9-9315-930204A7B6E9}">
      <x15:timelineRefs>
        <x15:timelineRef r:id="rId5"/>
      </x15:timelineRef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A10" sqref="A10"/>
    </sheetView>
  </sheetViews>
  <sheetFormatPr baseColWidth="10" defaultRowHeight="15" x14ac:dyDescent="0.25"/>
  <sheetData>
    <row r="1" spans="1:1" x14ac:dyDescent="0.25">
      <c r="A1" t="s">
        <v>25</v>
      </c>
    </row>
    <row r="2" spans="1:1" x14ac:dyDescent="0.25">
      <c r="A2" t="s">
        <v>22</v>
      </c>
    </row>
    <row r="3" spans="1:1" x14ac:dyDescent="0.25">
      <c r="A3" t="s">
        <v>29</v>
      </c>
    </row>
    <row r="4" spans="1:1" x14ac:dyDescent="0.25">
      <c r="A4" t="s">
        <v>30</v>
      </c>
    </row>
    <row r="5" spans="1:1" x14ac:dyDescent="0.25">
      <c r="A5" t="s">
        <v>31</v>
      </c>
    </row>
    <row r="6" spans="1:1" x14ac:dyDescent="0.25">
      <c r="A6" t="s">
        <v>32</v>
      </c>
    </row>
    <row r="7" spans="1:1" x14ac:dyDescent="0.25">
      <c r="A7" t="s">
        <v>34</v>
      </c>
    </row>
    <row r="8" spans="1:1" x14ac:dyDescent="0.25">
      <c r="A8" t="s">
        <v>33</v>
      </c>
    </row>
    <row r="9" spans="1:1" x14ac:dyDescent="0.25">
      <c r="A9" t="s">
        <v>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491AD24-E784-4433-B992-CA632776B4A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Instrucciones</vt:lpstr>
      <vt:lpstr>Detalle Ingresos y Gastos</vt:lpstr>
      <vt:lpstr>Seguimiento Mensual</vt:lpstr>
      <vt:lpstr>Seguimiento Gastos</vt:lpstr>
      <vt:lpstr>Categorias</vt:lpstr>
      <vt:lpstr>TablaIngresos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Gonzalez</dc:creator>
  <cp:lastModifiedBy>User</cp:lastModifiedBy>
  <cp:lastPrinted>2022-09-30T16:20:44Z</cp:lastPrinted>
  <dcterms:created xsi:type="dcterms:W3CDTF">2022-09-30T14:26:15Z</dcterms:created>
  <dcterms:modified xsi:type="dcterms:W3CDTF">2022-09-30T16:45:35Z</dcterms:modified>
</cp:coreProperties>
</file>